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imulateur" sheetId="1" state="visible" r:id="rId1"/>
    <sheet xmlns:r="http://schemas.openxmlformats.org/officeDocument/2006/relationships" name="Subs en euro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,##0.00 &quot;€&quot;"/>
    <numFmt numFmtId="165" formatCode="0.0%"/>
    <numFmt numFmtId="166" formatCode="0.0000"/>
    <numFmt numFmtId="167" formatCode="#,##0.00 &quot;$&quot;"/>
  </numFmts>
  <fonts count="8">
    <font>
      <name val="Calibri"/>
      <family val="2"/>
      <color theme="1"/>
      <sz val="11"/>
      <scheme val="minor"/>
    </font>
    <font>
      <b val="1"/>
      <sz val="14"/>
    </font>
    <font>
      <i val="1"/>
      <sz val="10"/>
    </font>
    <font>
      <b val="1"/>
      <color rgb="00FFFFFF"/>
    </font>
    <font>
      <color rgb="00555555"/>
      <sz val="9"/>
    </font>
    <font>
      <b val="1"/>
    </font>
    <font>
      <b val="1"/>
      <sz val="12"/>
    </font>
    <font>
      <i val="1"/>
      <sz val="9"/>
    </font>
  </fonts>
  <fills count="5">
    <fill>
      <patternFill/>
    </fill>
    <fill>
      <patternFill patternType="gray125"/>
    </fill>
    <fill>
      <patternFill patternType="solid">
        <fgColor rgb="004B2A7B"/>
      </patternFill>
    </fill>
    <fill>
      <patternFill patternType="solid">
        <fgColor rgb="00E6F4EA"/>
      </patternFill>
    </fill>
    <fill>
      <patternFill patternType="solid">
        <fgColor rgb="00F3EFFA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0" fillId="2" borderId="0" pivotButton="0" quotePrefix="0" xfId="0"/>
    <xf numFmtId="0" fontId="0" fillId="0" borderId="1" pivotButton="0" quotePrefix="0" xfId="0"/>
    <xf numFmtId="164" fontId="0" fillId="3" borderId="1" pivotButton="0" quotePrefix="0" xfId="0"/>
    <xf numFmtId="0" fontId="4" fillId="0" borderId="0" applyAlignment="1" pivotButton="0" quotePrefix="0" xfId="0">
      <alignment vertical="center" wrapText="1"/>
    </xf>
    <xf numFmtId="165" fontId="0" fillId="3" borderId="1" pivotButton="0" quotePrefix="0" xfId="0"/>
    <xf numFmtId="166" fontId="0" fillId="3" borderId="1" pivotButton="0" quotePrefix="0" xfId="0"/>
    <xf numFmtId="0" fontId="0" fillId="0" borderId="0" applyAlignment="1" pivotButton="0" quotePrefix="0" xfId="0">
      <alignment vertical="center" wrapText="1"/>
    </xf>
    <xf numFmtId="0" fontId="0" fillId="2" borderId="0" applyAlignment="1" pivotButton="0" quotePrefix="0" xfId="0">
      <alignment vertical="center" wrapText="1"/>
    </xf>
    <xf numFmtId="1" fontId="0" fillId="3" borderId="1" pivotButton="0" quotePrefix="0" xfId="0"/>
    <xf numFmtId="3" fontId="0" fillId="3" borderId="1" pivotButton="0" quotePrefix="0" xfId="0"/>
    <xf numFmtId="167" fontId="0" fillId="3" borderId="1" pivotButton="0" quotePrefix="0" xfId="0"/>
    <xf numFmtId="164" fontId="5" fillId="4" borderId="1" pivotButton="0" quotePrefix="0" xfId="0"/>
    <xf numFmtId="1" fontId="5" fillId="4" borderId="1" pivotButton="0" quotePrefix="0" xfId="0"/>
    <xf numFmtId="0" fontId="6" fillId="0" borderId="0" pivotButton="0" quotePrefix="0" xfId="0"/>
    <xf numFmtId="0" fontId="3" fillId="2" borderId="1" pivotButton="0" quotePrefix="0" xfId="0"/>
    <xf numFmtId="164" fontId="0" fillId="0" borderId="1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5"/>
  <sheetViews>
    <sheetView workbookViewId="0">
      <selection activeCell="A1" sqref="A1"/>
    </sheetView>
  </sheetViews>
  <sheetFormatPr baseColWidth="8" defaultRowHeight="15"/>
  <cols>
    <col width="58" customWidth="1" min="1" max="1"/>
    <col width="18" customWidth="1" min="2" max="2"/>
    <col width="62" customWidth="1" min="3" max="3"/>
  </cols>
  <sheetData>
    <row r="1">
      <c r="A1" s="1" t="inlineStr">
        <is>
          <t>Simulateur de revenus Twitch (France) - centre-affaires-92.fr</t>
        </is>
      </c>
    </row>
    <row r="2">
      <c r="A2" s="2" t="inlineStr">
        <is>
          <t>Cellules vertes : à remplir. Cellules violettes : calculées. Estimation indicative, hors frais de change réels.</t>
        </is>
      </c>
    </row>
    <row r="4">
      <c r="A4" s="3" t="inlineStr">
        <is>
          <t>1. Paramètres</t>
        </is>
      </c>
      <c r="B4" s="4" t="n"/>
      <c r="C4" s="4" t="n"/>
    </row>
    <row r="5">
      <c r="A5" s="5" t="inlineStr">
        <is>
          <t>Prix TTC d'un abonnement de niveau 1 (web, France)</t>
        </is>
      </c>
      <c r="B5" s="6" t="n">
        <v>4.99</v>
      </c>
      <c r="C5" s="7" t="inlineStr">
        <is>
          <t>Prix Twitch France sur navigateur, octobre 2026</t>
        </is>
      </c>
    </row>
    <row r="6">
      <c r="A6" s="5" t="inlineStr">
        <is>
          <t>Prix TTC d'un abonnement de niveau 2</t>
        </is>
      </c>
      <c r="B6" s="6" t="n">
        <v>7.99</v>
      </c>
      <c r="C6" s="7" t="inlineStr">
        <is>
          <t>À vérifier au moment du calcul</t>
        </is>
      </c>
    </row>
    <row r="7">
      <c r="A7" s="5" t="inlineStr">
        <is>
          <t>Prix TTC d'un abonnement de niveau 3</t>
        </is>
      </c>
      <c r="B7" s="6" t="n">
        <v>19.99</v>
      </c>
      <c r="C7" s="7" t="inlineStr">
        <is>
          <t>À vérifier au moment du calcul</t>
        </is>
      </c>
    </row>
    <row r="8">
      <c r="A8" s="5" t="inlineStr">
        <is>
          <t>Taux de TVA appliqué au prix</t>
        </is>
      </c>
      <c r="B8" s="8" t="n">
        <v>0.2</v>
      </c>
      <c r="C8" s="7" t="inlineStr">
        <is>
          <t>TVA française : 20 %</t>
        </is>
      </c>
    </row>
    <row r="9">
      <c r="A9" s="5" t="inlineStr">
        <is>
          <t>Votre part des revenus d'abonnement</t>
        </is>
      </c>
      <c r="B9" s="8" t="n">
        <v>0.5</v>
      </c>
      <c r="C9" s="7" t="inlineStr">
        <is>
          <t>50 % standard, 60 % ou 70 % avec le programme Plus</t>
        </is>
      </c>
    </row>
    <row r="10">
      <c r="A10" s="5" t="inlineStr">
        <is>
          <t>Frais de traitement et autres déductions (estimation)</t>
        </is>
      </c>
      <c r="B10" s="8" t="n">
        <v>0</v>
      </c>
      <c r="C10" s="7" t="inlineStr">
        <is>
          <t>Laissez 0 % si inconnu ; ajustez avec vos relevés</t>
        </is>
      </c>
    </row>
    <row r="11">
      <c r="A11" s="5" t="inlineStr">
        <is>
          <t>Taux de change : 1 $ = ... €</t>
        </is>
      </c>
      <c r="B11" s="9" t="n">
        <v>0.86</v>
      </c>
      <c r="C11" s="7" t="inlineStr">
        <is>
          <t>Exemple à remplacer par le taux du jour (Twitch paie en dollars)</t>
        </is>
      </c>
    </row>
    <row r="12">
      <c r="A12" s="5" t="inlineStr">
        <is>
          <t>Taux de cotisations sociales micro-entrepreneur</t>
        </is>
      </c>
      <c r="B12" s="8" t="n">
        <v>0.256</v>
      </c>
      <c r="C12" s="7" t="inlineStr">
        <is>
          <t>BNC, profession libérale non réglementée, 2026 (hors versement libératoire)</t>
        </is>
      </c>
    </row>
    <row r="13">
      <c r="C13" s="10" t="n"/>
    </row>
    <row r="14">
      <c r="A14" s="3" t="inlineStr">
        <is>
          <t>2. Votre activité du mois</t>
        </is>
      </c>
      <c r="B14" s="4" t="n"/>
      <c r="C14" s="11" t="n"/>
    </row>
    <row r="15">
      <c r="A15" s="5" t="inlineStr">
        <is>
          <t>Abonnés payants de niveau 1</t>
        </is>
      </c>
      <c r="B15" s="12" t="n">
        <v>100</v>
      </c>
      <c r="C15" s="7" t="inlineStr">
        <is>
          <t>Abonnements récurrents et nouveaux</t>
        </is>
      </c>
    </row>
    <row r="16">
      <c r="A16" s="5" t="inlineStr">
        <is>
          <t>Abonnés payants de niveau 2</t>
        </is>
      </c>
      <c r="B16" s="12" t="n">
        <v>5</v>
      </c>
      <c r="C16" s="7" t="inlineStr"/>
    </row>
    <row r="17">
      <c r="A17" s="5" t="inlineStr">
        <is>
          <t>Abonnés payants de niveau 3</t>
        </is>
      </c>
      <c r="B17" s="12" t="n">
        <v>2</v>
      </c>
      <c r="C17" s="7" t="inlineStr"/>
    </row>
    <row r="18">
      <c r="A18" s="5" t="inlineStr">
        <is>
          <t>Abonnements offerts (cadeaux) de niveau 1</t>
        </is>
      </c>
      <c r="B18" s="12" t="n">
        <v>20</v>
      </c>
      <c r="C18" s="7" t="inlineStr"/>
    </row>
    <row r="19">
      <c r="A19" s="5" t="inlineStr">
        <is>
          <t>Bits reçus (cheers)</t>
        </is>
      </c>
      <c r="B19" s="13" t="n">
        <v>5000</v>
      </c>
      <c r="C19" s="7" t="inlineStr">
        <is>
          <t>Le streamer touche 0,01 $ par Bit</t>
        </is>
      </c>
    </row>
    <row r="20">
      <c r="A20" s="5" t="inlineStr">
        <is>
          <t>Revenus publicitaires du mois (en dollars)</t>
        </is>
      </c>
      <c r="B20" s="14" t="n">
        <v>30</v>
      </c>
      <c r="C20" s="7" t="inlineStr">
        <is>
          <t>À lire dans vos statistiques de revenus</t>
        </is>
      </c>
    </row>
    <row r="21">
      <c r="A21" s="5" t="inlineStr">
        <is>
          <t>Autres revenus hors Twitch (dons, sponsors, affiliation)</t>
        </is>
      </c>
      <c r="B21" s="6" t="n">
        <v>0</v>
      </c>
      <c r="C21" s="7" t="inlineStr"/>
    </row>
    <row r="22">
      <c r="C22" s="10" t="n"/>
    </row>
    <row r="23">
      <c r="A23" s="3" t="inlineStr">
        <is>
          <t>3. Résultats</t>
        </is>
      </c>
      <c r="B23" s="4" t="n"/>
      <c r="C23" s="11" t="n"/>
    </row>
    <row r="24">
      <c r="A24" s="5" t="inlineStr">
        <is>
          <t>Valeur nette d'un abonnement de niveau 1</t>
        </is>
      </c>
      <c r="B24" s="15">
        <f>B5/(1+B8)*B9*(1-B10)</f>
        <v/>
      </c>
      <c r="C24" s="7" t="inlineStr">
        <is>
          <t>Prix hors TVA x votre part x (1 - frais)</t>
        </is>
      </c>
    </row>
    <row r="25">
      <c r="A25" s="5" t="inlineStr">
        <is>
          <t>Valeur nette d'un abonnement de niveau 2</t>
        </is>
      </c>
      <c r="B25" s="15">
        <f>B6/(1+B8)*B9*(1-B10)</f>
        <v/>
      </c>
      <c r="C25" s="7" t="inlineStr"/>
    </row>
    <row r="26">
      <c r="A26" s="5" t="inlineStr">
        <is>
          <t>Valeur nette d'un abonnement de niveau 3</t>
        </is>
      </c>
      <c r="B26" s="15">
        <f>B7/(1+B8)*B9*(1-B10)</f>
        <v/>
      </c>
      <c r="C26" s="7" t="inlineStr"/>
    </row>
    <row r="27">
      <c r="A27" s="5" t="inlineStr">
        <is>
          <t>Revenus des abonnements</t>
        </is>
      </c>
      <c r="B27" s="15">
        <f>(B15+B18)*B24+B16*B25+B17*B26</f>
        <v/>
      </c>
      <c r="C27" s="7" t="inlineStr"/>
    </row>
    <row r="28">
      <c r="A28" s="5" t="inlineStr">
        <is>
          <t>Revenus des Bits</t>
        </is>
      </c>
      <c r="B28" s="15">
        <f>B19*0.01*B11</f>
        <v/>
      </c>
      <c r="C28" s="7" t="inlineStr"/>
    </row>
    <row r="29">
      <c r="A29" s="5" t="inlineStr">
        <is>
          <t>Revenus publicitaires</t>
        </is>
      </c>
      <c r="B29" s="15">
        <f>B20*B11</f>
        <v/>
      </c>
      <c r="C29" s="7" t="inlineStr"/>
    </row>
    <row r="30">
      <c r="A30" s="5" t="inlineStr">
        <is>
          <t>Total Twitch du mois</t>
        </is>
      </c>
      <c r="B30" s="15">
        <f>B27+B28+B29</f>
        <v/>
      </c>
      <c r="C30" s="7" t="inlineStr"/>
    </row>
    <row r="31">
      <c r="A31" s="5" t="inlineStr">
        <is>
          <t>Total du mois avec autres revenus</t>
        </is>
      </c>
      <c r="B31" s="15">
        <f>B30+B21</f>
        <v/>
      </c>
      <c r="C31" s="7" t="inlineStr"/>
    </row>
    <row r="32">
      <c r="A32" s="5" t="inlineStr">
        <is>
          <t>Estimation sur 12 mois au même rythme</t>
        </is>
      </c>
      <c r="B32" s="15">
        <f>B31*12</f>
        <v/>
      </c>
      <c r="C32" s="7" t="inlineStr"/>
    </row>
    <row r="33">
      <c r="A33" s="5" t="inlineStr">
        <is>
          <t>Cotisations sociales estimées (micro-entreprise)</t>
        </is>
      </c>
      <c r="B33" s="15">
        <f>B31*B12</f>
        <v/>
      </c>
      <c r="C33" s="7" t="inlineStr">
        <is>
          <t>Calculées sur le chiffre d'affaires encaissé</t>
        </is>
      </c>
    </row>
    <row r="34">
      <c r="A34" s="5" t="inlineStr">
        <is>
          <t>Reste après cotisations (avant impôt sur le revenu)</t>
        </is>
      </c>
      <c r="B34" s="15">
        <f>B31-B33</f>
        <v/>
      </c>
      <c r="C34" s="7" t="inlineStr"/>
    </row>
    <row r="35">
      <c r="A35" s="5" t="inlineStr">
        <is>
          <t>Points Plus du mois (niveau 1 = 1, niveau 2 = 2, niveau 3 = 6)</t>
        </is>
      </c>
      <c r="B35" s="16">
        <f>B15+B16*2+B17*6</f>
        <v/>
      </c>
      <c r="C35" s="7" t="inlineStr">
        <is>
          <t>100 points 3 mois de suite : 60/40 ; 300 points : 70/30 (abonnements offerts exclus)</t>
        </is>
      </c>
    </row>
  </sheetData>
  <dataValidations count="1">
    <dataValidation sqref="B9" showDropDown="0" showInputMessage="0" showErrorMessage="0" allowBlank="0" type="list">
      <formula1>"0.5,0.6,0.7"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5"/>
  <sheetViews>
    <sheetView workbookViewId="0">
      <selection activeCell="A1" sqref="A1"/>
    </sheetView>
  </sheetViews>
  <sheetFormatPr baseColWidth="8" defaultRowHeight="15"/>
  <cols>
    <col width="16" customWidth="1" min="1" max="1"/>
    <col width="20" customWidth="1" min="2" max="2"/>
    <col width="20" customWidth="1" min="3" max="3"/>
    <col width="20" customWidth="1" min="4" max="4"/>
    <col width="22" customWidth="1" min="5" max="5"/>
  </cols>
  <sheetData>
    <row r="1">
      <c r="A1" s="17" t="inlineStr">
        <is>
          <t>Valeur mensuelle d'abonnements de niveau 1 payés en France (4,99 € TTC)</t>
        </is>
      </c>
    </row>
    <row r="3">
      <c r="A3" s="18" t="inlineStr">
        <is>
          <t>Nombre de subs</t>
        </is>
      </c>
      <c r="B3" s="18" t="inlineStr">
        <is>
          <t>Part 50 %</t>
        </is>
      </c>
      <c r="C3" s="18" t="inlineStr">
        <is>
          <t>Part 60 %</t>
        </is>
      </c>
      <c r="D3" s="18" t="inlineStr">
        <is>
          <t>Part 70 %</t>
        </is>
      </c>
      <c r="E3" s="18" t="inlineStr">
        <is>
          <t>Coût pour les viewers</t>
        </is>
      </c>
    </row>
    <row r="4">
      <c r="A4" s="5" t="n">
        <v>1</v>
      </c>
      <c r="B4" s="19">
        <f>A4*Simulateur!$B$5/(1+Simulateur!$B$8)*0.5*(1-Simulateur!$B$10)</f>
        <v/>
      </c>
      <c r="C4" s="19">
        <f>A4*Simulateur!$B$5/(1+Simulateur!$B$8)*0.6*(1-Simulateur!$B$10)</f>
        <v/>
      </c>
      <c r="D4" s="19">
        <f>A4*Simulateur!$B$5/(1+Simulateur!$B$8)*0.7*(1-Simulateur!$B$10)</f>
        <v/>
      </c>
      <c r="E4" s="19">
        <f>A4*Simulateur!$B$5</f>
        <v/>
      </c>
    </row>
    <row r="5">
      <c r="A5" s="5" t="n">
        <v>5</v>
      </c>
      <c r="B5" s="19">
        <f>A5*Simulateur!$B$5/(1+Simulateur!$B$8)*0.5*(1-Simulateur!$B$10)</f>
        <v/>
      </c>
      <c r="C5" s="19">
        <f>A5*Simulateur!$B$5/(1+Simulateur!$B$8)*0.6*(1-Simulateur!$B$10)</f>
        <v/>
      </c>
      <c r="D5" s="19">
        <f>A5*Simulateur!$B$5/(1+Simulateur!$B$8)*0.7*(1-Simulateur!$B$10)</f>
        <v/>
      </c>
      <c r="E5" s="19">
        <f>A5*Simulateur!$B$5</f>
        <v/>
      </c>
    </row>
    <row r="6">
      <c r="A6" s="5" t="n">
        <v>10</v>
      </c>
      <c r="B6" s="19">
        <f>A6*Simulateur!$B$5/(1+Simulateur!$B$8)*0.5*(1-Simulateur!$B$10)</f>
        <v/>
      </c>
      <c r="C6" s="19">
        <f>A6*Simulateur!$B$5/(1+Simulateur!$B$8)*0.6*(1-Simulateur!$B$10)</f>
        <v/>
      </c>
      <c r="D6" s="19">
        <f>A6*Simulateur!$B$5/(1+Simulateur!$B$8)*0.7*(1-Simulateur!$B$10)</f>
        <v/>
      </c>
      <c r="E6" s="19">
        <f>A6*Simulateur!$B$5</f>
        <v/>
      </c>
    </row>
    <row r="7">
      <c r="A7" s="5" t="n">
        <v>50</v>
      </c>
      <c r="B7" s="19">
        <f>A7*Simulateur!$B$5/(1+Simulateur!$B$8)*0.5*(1-Simulateur!$B$10)</f>
        <v/>
      </c>
      <c r="C7" s="19">
        <f>A7*Simulateur!$B$5/(1+Simulateur!$B$8)*0.6*(1-Simulateur!$B$10)</f>
        <v/>
      </c>
      <c r="D7" s="19">
        <f>A7*Simulateur!$B$5/(1+Simulateur!$B$8)*0.7*(1-Simulateur!$B$10)</f>
        <v/>
      </c>
      <c r="E7" s="19">
        <f>A7*Simulateur!$B$5</f>
        <v/>
      </c>
    </row>
    <row r="8">
      <c r="A8" s="5" t="n">
        <v>100</v>
      </c>
      <c r="B8" s="19">
        <f>A8*Simulateur!$B$5/(1+Simulateur!$B$8)*0.5*(1-Simulateur!$B$10)</f>
        <v/>
      </c>
      <c r="C8" s="19">
        <f>A8*Simulateur!$B$5/(1+Simulateur!$B$8)*0.6*(1-Simulateur!$B$10)</f>
        <v/>
      </c>
      <c r="D8" s="19">
        <f>A8*Simulateur!$B$5/(1+Simulateur!$B$8)*0.7*(1-Simulateur!$B$10)</f>
        <v/>
      </c>
      <c r="E8" s="19">
        <f>A8*Simulateur!$B$5</f>
        <v/>
      </c>
    </row>
    <row r="9">
      <c r="A9" s="5" t="n">
        <v>200</v>
      </c>
      <c r="B9" s="19">
        <f>A9*Simulateur!$B$5/(1+Simulateur!$B$8)*0.5*(1-Simulateur!$B$10)</f>
        <v/>
      </c>
      <c r="C9" s="19">
        <f>A9*Simulateur!$B$5/(1+Simulateur!$B$8)*0.6*(1-Simulateur!$B$10)</f>
        <v/>
      </c>
      <c r="D9" s="19">
        <f>A9*Simulateur!$B$5/(1+Simulateur!$B$8)*0.7*(1-Simulateur!$B$10)</f>
        <v/>
      </c>
      <c r="E9" s="19">
        <f>A9*Simulateur!$B$5</f>
        <v/>
      </c>
    </row>
    <row r="10">
      <c r="A10" s="5" t="n">
        <v>500</v>
      </c>
      <c r="B10" s="19">
        <f>A10*Simulateur!$B$5/(1+Simulateur!$B$8)*0.5*(1-Simulateur!$B$10)</f>
        <v/>
      </c>
      <c r="C10" s="19">
        <f>A10*Simulateur!$B$5/(1+Simulateur!$B$8)*0.6*(1-Simulateur!$B$10)</f>
        <v/>
      </c>
      <c r="D10" s="19">
        <f>A10*Simulateur!$B$5/(1+Simulateur!$B$8)*0.7*(1-Simulateur!$B$10)</f>
        <v/>
      </c>
      <c r="E10" s="19">
        <f>A10*Simulateur!$B$5</f>
        <v/>
      </c>
    </row>
    <row r="11">
      <c r="A11" s="5" t="n">
        <v>1000</v>
      </c>
      <c r="B11" s="19">
        <f>A11*Simulateur!$B$5/(1+Simulateur!$B$8)*0.5*(1-Simulateur!$B$10)</f>
        <v/>
      </c>
      <c r="C11" s="19">
        <f>A11*Simulateur!$B$5/(1+Simulateur!$B$8)*0.6*(1-Simulateur!$B$10)</f>
        <v/>
      </c>
      <c r="D11" s="19">
        <f>A11*Simulateur!$B$5/(1+Simulateur!$B$8)*0.7*(1-Simulateur!$B$10)</f>
        <v/>
      </c>
      <c r="E11" s="19">
        <f>A11*Simulateur!$B$5</f>
        <v/>
      </c>
    </row>
    <row r="12">
      <c r="A12" s="5" t="n">
        <v>5000</v>
      </c>
      <c r="B12" s="19">
        <f>A12*Simulateur!$B$5/(1+Simulateur!$B$8)*0.5*(1-Simulateur!$B$10)</f>
        <v/>
      </c>
      <c r="C12" s="19">
        <f>A12*Simulateur!$B$5/(1+Simulateur!$B$8)*0.6*(1-Simulateur!$B$10)</f>
        <v/>
      </c>
      <c r="D12" s="19">
        <f>A12*Simulateur!$B$5/(1+Simulateur!$B$8)*0.7*(1-Simulateur!$B$10)</f>
        <v/>
      </c>
      <c r="E12" s="19">
        <f>A12*Simulateur!$B$5</f>
        <v/>
      </c>
    </row>
    <row r="13">
      <c r="A13" s="5" t="n">
        <v>10000</v>
      </c>
      <c r="B13" s="19">
        <f>A13*Simulateur!$B$5/(1+Simulateur!$B$8)*0.5*(1-Simulateur!$B$10)</f>
        <v/>
      </c>
      <c r="C13" s="19">
        <f>A13*Simulateur!$B$5/(1+Simulateur!$B$8)*0.6*(1-Simulateur!$B$10)</f>
        <v/>
      </c>
      <c r="D13" s="19">
        <f>A13*Simulateur!$B$5/(1+Simulateur!$B$8)*0.7*(1-Simulateur!$B$10)</f>
        <v/>
      </c>
      <c r="E13" s="19">
        <f>A13*Simulateur!$B$5</f>
        <v/>
      </c>
    </row>
    <row r="15">
      <c r="A15" s="20" t="inlineStr">
        <is>
          <t>Montants avant frais de paiement et de change. Les prix diffèrent dans les autres pays (tarification locale).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2026-10-18T13:24:51Z</dcterms:created>
  <dcterms:modified xmlns:dcterms="http://purl.org/dc/terms/" xmlns:xsi="http://www.w3.org/2001/XMLSchema-instance" xsi:type="dcterms:W3CDTF">2026-10-18T13:24:51Z</dcterms:modified>
</cp:coreProperties>
</file>